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69c2081220192e4/AAHR4/INFOPRODUCTOS/TALLER 2/"/>
    </mc:Choice>
  </mc:AlternateContent>
  <xr:revisionPtr revIDLastSave="0" documentId="8_{DB725DC1-50F8-45F7-87F9-1638FFB185C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▶ Empieza aqui" sheetId="1" r:id="rId1"/>
    <sheet name="Parametros" sheetId="2" r:id="rId2"/>
    <sheet name="Diagnostico" sheetId="3" r:id="rId3"/>
    <sheet name="Resultado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4" l="1"/>
  <c r="F23" i="4"/>
  <c r="E23" i="4"/>
  <c r="D23" i="4"/>
  <c r="C23" i="4"/>
  <c r="B23" i="4"/>
  <c r="G22" i="4"/>
  <c r="E22" i="4"/>
  <c r="C22" i="4"/>
  <c r="B22" i="4"/>
  <c r="G21" i="4"/>
  <c r="C21" i="4"/>
  <c r="B21" i="4"/>
  <c r="G20" i="4"/>
  <c r="E20" i="4"/>
  <c r="C20" i="4"/>
  <c r="B20" i="4"/>
  <c r="G19" i="4"/>
  <c r="C19" i="4"/>
  <c r="B19" i="4"/>
  <c r="G18" i="4"/>
  <c r="E18" i="4"/>
  <c r="C18" i="4"/>
  <c r="B18" i="4"/>
  <c r="G17" i="4"/>
  <c r="C17" i="4"/>
  <c r="B17" i="4"/>
  <c r="G16" i="4"/>
  <c r="E16" i="4"/>
  <c r="C16" i="4"/>
  <c r="B16" i="4"/>
  <c r="G15" i="4"/>
  <c r="C15" i="4"/>
  <c r="B15" i="4"/>
  <c r="G14" i="4"/>
  <c r="E14" i="4"/>
  <c r="C14" i="4"/>
  <c r="B14" i="4"/>
  <c r="F22" i="3"/>
  <c r="J19" i="3"/>
  <c r="E28" i="4" s="1"/>
  <c r="F19" i="3"/>
  <c r="E19" i="3"/>
  <c r="C19" i="3"/>
  <c r="E6" i="4" s="1"/>
  <c r="I17" i="3"/>
  <c r="G17" i="3"/>
  <c r="I16" i="3"/>
  <c r="G16" i="3"/>
  <c r="E21" i="4" s="1"/>
  <c r="I15" i="3"/>
  <c r="G15" i="3"/>
  <c r="I14" i="3"/>
  <c r="G14" i="3"/>
  <c r="E19" i="4" s="1"/>
  <c r="I13" i="3"/>
  <c r="G13" i="3"/>
  <c r="I12" i="3"/>
  <c r="G12" i="3"/>
  <c r="E17" i="4" s="1"/>
  <c r="I11" i="3"/>
  <c r="G11" i="3"/>
  <c r="I10" i="3"/>
  <c r="G10" i="3"/>
  <c r="E15" i="4" s="1"/>
  <c r="I9" i="3"/>
  <c r="G9" i="3"/>
  <c r="I8" i="3"/>
  <c r="G8" i="3"/>
  <c r="G19" i="3" s="1"/>
  <c r="C19" i="2"/>
  <c r="D9" i="3" s="1"/>
  <c r="C17" i="2"/>
  <c r="C10" i="2"/>
  <c r="E29" i="4" l="1"/>
  <c r="E8" i="4"/>
  <c r="F24" i="3"/>
  <c r="H9" i="3"/>
  <c r="F14" i="4" s="1"/>
  <c r="D14" i="4"/>
  <c r="D8" i="3"/>
  <c r="D14" i="3"/>
  <c r="D10" i="3"/>
  <c r="D16" i="3"/>
  <c r="D11" i="3"/>
  <c r="D13" i="3"/>
  <c r="D15" i="3"/>
  <c r="D17" i="3"/>
  <c r="D12" i="3"/>
  <c r="H10" i="3" l="1"/>
  <c r="F15" i="4" s="1"/>
  <c r="D15" i="4"/>
  <c r="H12" i="3"/>
  <c r="F17" i="4" s="1"/>
  <c r="D17" i="4"/>
  <c r="H15" i="3"/>
  <c r="F20" i="4" s="1"/>
  <c r="D20" i="4"/>
  <c r="H8" i="3"/>
  <c r="H19" i="3" s="1"/>
  <c r="D19" i="3"/>
  <c r="H11" i="3"/>
  <c r="F16" i="4" s="1"/>
  <c r="D16" i="4"/>
  <c r="H14" i="3"/>
  <c r="F19" i="4" s="1"/>
  <c r="D19" i="4"/>
  <c r="H17" i="3"/>
  <c r="F22" i="4" s="1"/>
  <c r="D22" i="4"/>
  <c r="H13" i="3"/>
  <c r="F18" i="4" s="1"/>
  <c r="D18" i="4"/>
  <c r="D21" i="4"/>
  <c r="H16" i="3"/>
  <c r="F21" i="4" s="1"/>
  <c r="E7" i="4" l="1"/>
  <c r="F23" i="3"/>
  <c r="E9" i="4"/>
  <c r="F25" i="3"/>
  <c r="F26" i="3"/>
  <c r="E10" i="4" s="1"/>
</calcChain>
</file>

<file path=xl/sharedStrings.xml><?xml version="1.0" encoding="utf-8"?>
<sst xmlns="http://schemas.openxmlformats.org/spreadsheetml/2006/main" count="127" uniqueCount="108">
  <si>
    <t>DIAGNÓSTICO DE DIMENSIONAMIENTO</t>
  </si>
  <si>
    <t>Tres pestañas. Tres pasos. Solo las celdas en amarillo.</t>
  </si>
  <si>
    <t>1</t>
  </si>
  <si>
    <t>Pestaña Parametros</t>
  </si>
  <si>
    <t>Ajusta en amarillo: horas de convenio, dias de vacaciones, tasa de absentismo. El resto se calcula solo.</t>
  </si>
  <si>
    <t>2</t>
  </si>
  <si>
    <t>Pestaña Diagnostico</t>
  </si>
  <si>
    <t>Introduce por area:
· Col C: numero de personas
· Col E: total horas semanales (Bloque A)
· Col J: horas mensuales proyectos Confirmados (Bloque B)
No toques nada mas.</t>
  </si>
  <si>
    <t>3</t>
  </si>
  <si>
    <t>Pestaña Resultado</t>
  </si>
  <si>
    <t>Aqui esta el diagnostico. Nada que rellenar.
· Desajuste global en personas equivalentes
· Semaforo por area
· Carga confirmada vs probable
· Tres preguntas antes de actuar</t>
  </si>
  <si>
    <t>IMPORTANTE: Los datos de Col E vienen del total del Bloque A del Analisis de carga por area. Los datos de Col J vienen del subtotal de proyectos Confirmados del Bloque B.</t>
  </si>
  <si>
    <t>PARAMETROS DE CAPACIDAD PRODUCTIVA</t>
  </si>
  <si>
    <t>Ajusta solo las celdas en amarillo. Los valores por defecto son referencias para empresas espanolas de 200-1.000 empleados.</t>
  </si>
  <si>
    <t>BLOQUE 1 · HORAS BRUTAS ANUALES POR PERSONA</t>
  </si>
  <si>
    <t>Horas anuales segun convenio / contrato</t>
  </si>
  <si>
    <t>h/año</t>
  </si>
  <si>
    <t>Revisa tu convenio. En España: 1.720 a 1.800 h/año.</t>
  </si>
  <si>
    <t>Dias de vacaciones (laborables)</t>
  </si>
  <si>
    <t>dias</t>
  </si>
  <si>
    <t>Los que marca tu convenio. Minimo legal: 22 dias.</t>
  </si>
  <si>
    <t>Dias festivos oficiales (media anual)</t>
  </si>
  <si>
    <t>Nacionales + autonomicos + locales. Orientativo: 12 dias.</t>
  </si>
  <si>
    <t>Dias de permiso y ausencia justificada</t>
  </si>
  <si>
    <t>Bodas, fallecimientos, mudanzas. Estimacion: 2-4 dias/año.</t>
  </si>
  <si>
    <t>→  Horas disponibles brutas anuales</t>
  </si>
  <si>
    <t>Base de horas tras descontar vacaciones y festivos.</t>
  </si>
  <si>
    <t>BLOQUE 2 · DESCUENTOS POR ABSENTISMO E IMPRODUCTIVIDAD</t>
  </si>
  <si>
    <t>Tasa de absentismo (bajas, IT)</t>
  </si>
  <si>
    <t>%</t>
  </si>
  <si>
    <t>Consulta a RRHH. Media en España: 4%-6%.</t>
  </si>
  <si>
    <t>Tiempo en reuniones no productivas (% jornada)</t>
  </si>
  <si>
    <t>Reuniones sin output directo. Referencia: 10-20%.</t>
  </si>
  <si>
    <t>Formacion y desarrollo (% jornada)</t>
  </si>
  <si>
    <t>Cursos, onboarding, certificaciones. Referencia: 3-5%.</t>
  </si>
  <si>
    <t>Friccion organizativa (interrupciones, etc.)</t>
  </si>
  <si>
    <t>Dificil de medir. Referencia: 5-8%.</t>
  </si>
  <si>
    <t>→  Factor de productividad real</t>
  </si>
  <si>
    <t>Porcentaje real de horas que se convierten en trabajo efectivo.</t>
  </si>
  <si>
    <t>★  HORAS PRODUCTIVAS REALES POR PERSONA Y AÑO</t>
  </si>
  <si>
    <t>Este dato alimenta la pestaña Diagnostico.</t>
  </si>
  <si>
    <t>BLOQUE 3 · PARAMETROS DE CONVERSION DE UNIDADES</t>
  </si>
  <si>
    <t>Semanas trabajadas al año</t>
  </si>
  <si>
    <t>semanas</t>
  </si>
  <si>
    <t>Para convertir horas semanales a anuales. Referencia: 46 semanas.</t>
  </si>
  <si>
    <t>Meses trabajados al año</t>
  </si>
  <si>
    <t>meses</t>
  </si>
  <si>
    <t>Para convertir horas mensuales a anuales. Referencia: 11 meses.</t>
  </si>
  <si>
    <t>Solo las celdas en amarillo necesitan tu atencion. El resto se calcula automaticamente.</t>
  </si>
  <si>
    <t>DIAGNOSTICO DE DIMENSIONAMIENTO · CAPACIDAD vs. CARGA</t>
  </si>
  <si>
    <t>Introduce solo las celdas en amarillo. Todo lo demas se calcula automaticamente.</t>
  </si>
  <si>
    <t>Horas productivas/persona/año: =Parametros!C19   Semanas/año: =Parametros!C22   Meses/año: =Parametros!C23</t>
  </si>
  <si>
    <t>Area / Departamento</t>
  </si>
  <si>
    <t>Personas
(n)</t>
  </si>
  <si>
    <t>Capacidad
real
(h/año)</t>
  </si>
  <si>
    <t>Carga recurrente
(h/semana
Bloque A)</t>
  </si>
  <si>
    <t>Carga proyectos
TOTAL
(h/mes Bloque B)</t>
  </si>
  <si>
    <t>Carga total
anual
(h/año)</t>
  </si>
  <si>
    <t>Desajuste
(h/año)</t>
  </si>
  <si>
    <t>Diagnostico</t>
  </si>
  <si>
    <t>Carga proyectos
CONFIRMADOS
(h/mes Bloque B)</t>
  </si>
  <si>
    <t>Perfil del area</t>
  </si>
  <si>
    <t>Ingenieria / Desarrollo</t>
  </si>
  <si>
    <t>Similar</t>
  </si>
  <si>
    <t>Operaciones</t>
  </si>
  <si>
    <t>Soporte tecnico</t>
  </si>
  <si>
    <t>Calidad</t>
  </si>
  <si>
    <t>Proyectos</t>
  </si>
  <si>
    <t>Administracion</t>
  </si>
  <si>
    <t>Comercial</t>
  </si>
  <si>
    <t>RRHH</t>
  </si>
  <si>
    <t>Logistica</t>
  </si>
  <si>
    <t>Otra area</t>
  </si>
  <si>
    <t>Col J: subtotal proyectos Confirmados del Bloque B del Analisis de carga por area. Col K Perfil: Similar / Se ha simplificado / Se ha complejizado / Ha cambiado el tipo</t>
  </si>
  <si>
    <t>TOTALES</t>
  </si>
  <si>
    <t>RESUMEN EJECUTIVO</t>
  </si>
  <si>
    <t>Total personas en la organizacion</t>
  </si>
  <si>
    <t>personas</t>
  </si>
  <si>
    <t>Capacidad productiva real total (h/año)</t>
  </si>
  <si>
    <t>Carga de trabajo total estimada (h/año)</t>
  </si>
  <si>
    <t>Desajuste total (positivo = sobrante)</t>
  </si>
  <si>
    <t>Desajuste en PERSONAS EQUIVALENTES</t>
  </si>
  <si>
    <t>personas equiv.</t>
  </si>
  <si>
    <t>RESULTADO DEL DIAGNÓSTICO</t>
  </si>
  <si>
    <t>Esta pestaña se genera automaticamente. No hay nada que rellenar.</t>
  </si>
  <si>
    <t>1 · DIAGNOSTICO GLOBAL</t>
  </si>
  <si>
    <t>Total personas analizadas</t>
  </si>
  <si>
    <t>Capacidad productiva real (h/año)</t>
  </si>
  <si>
    <t>Carga total estimada (h/año)</t>
  </si>
  <si>
    <t>Desajuste total (h/año)</t>
  </si>
  <si>
    <t>DESAJUSTE EN PERSONAS EQUIVALENTES
(+ sobrante  ·  - deficit)</t>
  </si>
  <si>
    <t>2 · RESULTADO POR AREA</t>
  </si>
  <si>
    <t>Area</t>
  </si>
  <si>
    <t>Personas</t>
  </si>
  <si>
    <t>Capacidad
real (h/año)</t>
  </si>
  <si>
    <t>Carga
estimada (h/año)</t>
  </si>
  <si>
    <t>3 · CARGA CONFIRMADA VS. PROBABLE</t>
  </si>
  <si>
    <t>Si el desajuste desaparece al considerar solo proyectos confirmados, el problema puede ser menor de lo que indica el diagnostico.</t>
  </si>
  <si>
    <t>Carga proyectos CONFIRMADOS (h/año)</t>
  </si>
  <si>
    <t>Carga proyectos PROBABLES (h/año)</t>
  </si>
  <si>
    <t>4 · ANTES DE ACTUAR — TRES PREGUNTAS</t>
  </si>
  <si>
    <t>¿Los datos que te han dado los directores son fiables?</t>
  </si>
  <si>
    <t>Si algun area tiene carga inusualmente alta, contrastala antes de seguir.</t>
  </si>
  <si>
    <t>¿El desajuste es estructural o puntual?</t>
  </si>
  <si>
    <t>¿Hay proyectos en el horizonte que puedan absorber la capacidad sobrante en los proximos 6-12 meses?</t>
  </si>
  <si>
    <t>¿El problema es de volumen o de distribucion?</t>
  </si>
  <si>
    <t>Si hay areas con exceso y areas con deficit, puede resolverse con reasignacion interna sin tocar el total.</t>
  </si>
  <si>
    <t>El analisis no termina cuando tienes un numero. Termina cuando tienes un criterio claro.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</si>
</sst>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+#,##0;\-#,##0;0"/>
    <numFmt numFmtId="166" formatCode="0.0"/>
  </numFmts>
  <fonts count="23" x14ac:knownFonts="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2"/>
      <color rgb="FF1F3864"/>
      <name val="Calibri"/>
      <family val="2"/>
      <scheme val="minor"/>
    </font>
    <font>
      <i/>
      <sz val="10"/>
      <color rgb="FF4040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rgb="FF59595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rgb="FFFFFFFF"/>
      <name val="Calibri"/>
      <family val="2"/>
      <scheme val="minor"/>
    </font>
    <font>
      <i/>
      <sz val="10"/>
      <color rgb="FF4A4A4A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rgb="FFFFFFFF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rgb="FF404040"/>
      <name val="Calibri"/>
      <family val="2"/>
      <scheme val="minor"/>
    </font>
    <font>
      <b/>
      <i/>
      <sz val="11"/>
      <color rgb="FFFFFFFF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2E5DA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6E4F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/>
    </xf>
    <xf numFmtId="1" fontId="7" fillId="4" borderId="2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0" fillId="6" borderId="1" xfId="0" applyFill="1" applyBorder="1" applyAlignment="1">
      <alignment vertical="center"/>
    </xf>
    <xf numFmtId="0" fontId="10" fillId="7" borderId="1" xfId="0" applyFont="1" applyFill="1" applyBorder="1" applyAlignment="1">
      <alignment vertical="center"/>
    </xf>
    <xf numFmtId="0" fontId="7" fillId="7" borderId="2" xfId="0" applyFont="1" applyFill="1" applyBorder="1" applyAlignment="1">
      <alignment horizontal="center"/>
    </xf>
    <xf numFmtId="164" fontId="7" fillId="4" borderId="2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/>
    </xf>
    <xf numFmtId="0" fontId="0" fillId="4" borderId="2" xfId="0" applyFill="1" applyBorder="1" applyAlignment="1">
      <alignment vertical="center"/>
    </xf>
    <xf numFmtId="3" fontId="0" fillId="5" borderId="1" xfId="0" applyNumberFormat="1" applyFill="1" applyBorder="1" applyAlignment="1">
      <alignment horizontal="center"/>
    </xf>
    <xf numFmtId="1" fontId="15" fillId="4" borderId="2" xfId="0" applyNumberFormat="1" applyFont="1" applyFill="1" applyBorder="1" applyAlignment="1">
      <alignment horizontal="center"/>
    </xf>
    <xf numFmtId="165" fontId="10" fillId="5" borderId="1" xfId="0" applyNumberFormat="1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3" fontId="0" fillId="6" borderId="1" xfId="0" applyNumberFormat="1" applyFill="1" applyBorder="1" applyAlignment="1">
      <alignment horizontal="center"/>
    </xf>
    <xf numFmtId="165" fontId="10" fillId="6" borderId="1" xfId="0" applyNumberFormat="1" applyFont="1" applyFill="1" applyBorder="1" applyAlignment="1">
      <alignment horizontal="center"/>
    </xf>
    <xf numFmtId="0" fontId="16" fillId="6" borderId="1" xfId="0" applyFont="1" applyFill="1" applyBorder="1" applyAlignment="1">
      <alignment horizontal="center"/>
    </xf>
    <xf numFmtId="3" fontId="17" fillId="2" borderId="2" xfId="0" applyNumberFormat="1" applyFont="1" applyFill="1" applyBorder="1" applyAlignment="1">
      <alignment horizontal="center" vertical="center"/>
    </xf>
    <xf numFmtId="0" fontId="17" fillId="2" borderId="2" xfId="0" applyFont="1" applyFill="1" applyBorder="1"/>
    <xf numFmtId="166" fontId="7" fillId="4" borderId="2" xfId="0" applyNumberFormat="1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4" fillId="4" borderId="2" xfId="0" applyFont="1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6" fillId="3" borderId="1" xfId="0" applyFont="1" applyFill="1" applyBorder="1"/>
    <xf numFmtId="0" fontId="10" fillId="7" borderId="1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2" fillId="4" borderId="1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7" borderId="1" xfId="0" applyFill="1" applyBorder="1" applyAlignment="1">
      <alignment vertical="center"/>
    </xf>
    <xf numFmtId="0" fontId="8" fillId="7" borderId="1" xfId="0" applyFont="1" applyFill="1" applyBorder="1"/>
    <xf numFmtId="0" fontId="0" fillId="6" borderId="1" xfId="0" applyFill="1" applyBorder="1" applyAlignment="1">
      <alignment vertical="center"/>
    </xf>
    <xf numFmtId="0" fontId="8" fillId="6" borderId="1" xfId="0" applyFont="1" applyFill="1" applyBorder="1"/>
    <xf numFmtId="0" fontId="17" fillId="3" borderId="1" xfId="0" applyFont="1" applyFill="1" applyBorder="1"/>
    <xf numFmtId="0" fontId="0" fillId="8" borderId="1" xfId="0" applyFill="1" applyBorder="1" applyAlignment="1">
      <alignment vertical="center"/>
    </xf>
    <xf numFmtId="1" fontId="18" fillId="8" borderId="2" xfId="0" applyNumberFormat="1" applyFont="1" applyFill="1" applyBorder="1" applyAlignment="1">
      <alignment horizontal="center"/>
    </xf>
    <xf numFmtId="0" fontId="0" fillId="5" borderId="1" xfId="0" applyFill="1" applyBorder="1" applyAlignment="1">
      <alignment vertical="center"/>
    </xf>
    <xf numFmtId="3" fontId="18" fillId="5" borderId="2" xfId="0" applyNumberFormat="1" applyFont="1" applyFill="1" applyBorder="1" applyAlignment="1">
      <alignment horizontal="center"/>
    </xf>
    <xf numFmtId="3" fontId="18" fillId="8" borderId="2" xfId="0" applyNumberFormat="1" applyFont="1" applyFill="1" applyBorder="1" applyAlignment="1">
      <alignment horizontal="center"/>
    </xf>
    <xf numFmtId="165" fontId="18" fillId="5" borderId="2" xfId="0" applyNumberFormat="1" applyFont="1" applyFill="1" applyBorder="1" applyAlignment="1">
      <alignment horizontal="center"/>
    </xf>
    <xf numFmtId="0" fontId="17" fillId="2" borderId="2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horizontal="center"/>
    </xf>
    <xf numFmtId="3" fontId="20" fillId="7" borderId="2" xfId="0" applyNumberFormat="1" applyFont="1" applyFill="1" applyBorder="1" applyAlignment="1">
      <alignment horizontal="center"/>
    </xf>
    <xf numFmtId="0" fontId="10" fillId="8" borderId="1" xfId="0" applyFont="1" applyFill="1" applyBorder="1" applyAlignment="1">
      <alignment vertical="center"/>
    </xf>
    <xf numFmtId="3" fontId="20" fillId="8" borderId="2" xfId="0" applyNumberFormat="1" applyFont="1" applyFill="1" applyBorder="1" applyAlignment="1">
      <alignment horizontal="center"/>
    </xf>
    <xf numFmtId="0" fontId="21" fillId="8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/>
    </xf>
    <xf numFmtId="0" fontId="21" fillId="4" borderId="1" xfId="0" applyFont="1" applyFill="1" applyBorder="1" applyAlignment="1">
      <alignment vertical="center" wrapText="1"/>
    </xf>
    <xf numFmtId="0" fontId="21" fillId="7" borderId="1" xfId="0" applyFont="1" applyFill="1" applyBorder="1" applyAlignment="1">
      <alignment vertical="center" wrapText="1"/>
    </xf>
    <xf numFmtId="0" fontId="2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5"/>
  <sheetViews>
    <sheetView topLeftCell="A7" workbookViewId="0"/>
  </sheetViews>
  <sheetFormatPr baseColWidth="10" defaultColWidth="8.88671875" defaultRowHeight="14.4" x14ac:dyDescent="0.3"/>
  <cols>
    <col min="1" max="1" width="3.6640625" customWidth="1"/>
    <col min="2" max="2" width="60.6640625" customWidth="1"/>
    <col min="3" max="3" width="25.6640625" customWidth="1"/>
  </cols>
  <sheetData>
    <row r="2" spans="1:3" ht="49.95" customHeight="1" x14ac:dyDescent="0.3">
      <c r="A2" s="28" t="s">
        <v>0</v>
      </c>
      <c r="B2" s="28"/>
      <c r="C2" s="28"/>
    </row>
    <row r="3" spans="1:3" ht="30" customHeight="1" x14ac:dyDescent="0.3">
      <c r="A3" s="29" t="s">
        <v>1</v>
      </c>
      <c r="B3" s="29"/>
      <c r="C3" s="29"/>
    </row>
    <row r="5" spans="1:3" ht="10.050000000000001" customHeight="1" x14ac:dyDescent="0.3"/>
    <row r="6" spans="1:3" ht="28.05" customHeight="1" x14ac:dyDescent="0.3">
      <c r="A6" s="1" t="s">
        <v>2</v>
      </c>
      <c r="B6" s="30" t="s">
        <v>3</v>
      </c>
      <c r="C6" s="30"/>
    </row>
    <row r="7" spans="1:3" ht="79.95" customHeight="1" x14ac:dyDescent="0.3">
      <c r="A7" s="2"/>
      <c r="B7" s="31" t="s">
        <v>4</v>
      </c>
      <c r="C7" s="31"/>
    </row>
    <row r="8" spans="1:3" ht="10.050000000000001" customHeight="1" x14ac:dyDescent="0.3"/>
    <row r="9" spans="1:3" ht="28.05" customHeight="1" x14ac:dyDescent="0.3">
      <c r="A9" s="1" t="s">
        <v>5</v>
      </c>
      <c r="B9" s="30" t="s">
        <v>6</v>
      </c>
      <c r="C9" s="30"/>
    </row>
    <row r="10" spans="1:3" ht="79.95" customHeight="1" x14ac:dyDescent="0.3">
      <c r="A10" s="2"/>
      <c r="B10" s="31" t="s">
        <v>7</v>
      </c>
      <c r="C10" s="31"/>
    </row>
    <row r="11" spans="1:3" ht="10.050000000000001" customHeight="1" x14ac:dyDescent="0.3"/>
    <row r="12" spans="1:3" ht="28.05" customHeight="1" x14ac:dyDescent="0.3">
      <c r="A12" s="1" t="s">
        <v>8</v>
      </c>
      <c r="B12" s="30" t="s">
        <v>9</v>
      </c>
      <c r="C12" s="30"/>
    </row>
    <row r="13" spans="1:3" ht="79.95" customHeight="1" x14ac:dyDescent="0.3">
      <c r="A13" s="2"/>
      <c r="B13" s="31" t="s">
        <v>10</v>
      </c>
      <c r="C13" s="31"/>
    </row>
    <row r="14" spans="1:3" ht="10.050000000000001" customHeight="1" x14ac:dyDescent="0.3"/>
    <row r="15" spans="1:3" ht="49.95" customHeight="1" x14ac:dyDescent="0.3">
      <c r="A15" s="32" t="s">
        <v>11</v>
      </c>
      <c r="B15" s="32"/>
      <c r="C15" s="32"/>
    </row>
  </sheetData>
  <mergeCells count="9">
    <mergeCell ref="B10:C10"/>
    <mergeCell ref="B12:C12"/>
    <mergeCell ref="B13:C13"/>
    <mergeCell ref="A15:C15"/>
    <mergeCell ref="A2:C2"/>
    <mergeCell ref="A3:C3"/>
    <mergeCell ref="B6:C6"/>
    <mergeCell ref="B7:C7"/>
    <mergeCell ref="B9:C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25"/>
  <sheetViews>
    <sheetView tabSelected="1" workbookViewId="0"/>
  </sheetViews>
  <sheetFormatPr baseColWidth="10" defaultColWidth="8.88671875" defaultRowHeight="14.4" x14ac:dyDescent="0.3"/>
  <cols>
    <col min="1" max="1" width="3.6640625" customWidth="1"/>
    <col min="2" max="2" width="48.6640625" customWidth="1"/>
    <col min="3" max="3" width="18.6640625" customWidth="1"/>
    <col min="4" max="4" width="12.6640625" customWidth="1"/>
    <col min="5" max="5" width="35.6640625" customWidth="1"/>
  </cols>
  <sheetData>
    <row r="2" spans="1:5" ht="43.95" customHeight="1" x14ac:dyDescent="0.3">
      <c r="A2" s="28" t="s">
        <v>12</v>
      </c>
      <c r="B2" s="28"/>
      <c r="C2" s="28"/>
      <c r="D2" s="28"/>
      <c r="E2" s="28"/>
    </row>
    <row r="3" spans="1:5" ht="36" customHeight="1" x14ac:dyDescent="0.3">
      <c r="A3" s="29" t="s">
        <v>13</v>
      </c>
      <c r="B3" s="29"/>
      <c r="C3" s="29"/>
      <c r="D3" s="29"/>
      <c r="E3" s="29"/>
    </row>
    <row r="5" spans="1:5" ht="25.95" customHeight="1" x14ac:dyDescent="0.3">
      <c r="A5" s="33" t="s">
        <v>14</v>
      </c>
      <c r="B5" s="33"/>
      <c r="C5" s="33"/>
      <c r="D5" s="33"/>
      <c r="E5" s="33"/>
    </row>
    <row r="6" spans="1:5" ht="28.05" customHeight="1" x14ac:dyDescent="0.3">
      <c r="A6" s="3"/>
      <c r="B6" s="3" t="s">
        <v>15</v>
      </c>
      <c r="C6" s="4">
        <v>1752</v>
      </c>
      <c r="D6" s="5" t="s">
        <v>16</v>
      </c>
      <c r="E6" s="6" t="s">
        <v>17</v>
      </c>
    </row>
    <row r="7" spans="1:5" ht="28.05" customHeight="1" x14ac:dyDescent="0.3">
      <c r="A7" s="7"/>
      <c r="B7" s="7" t="s">
        <v>18</v>
      </c>
      <c r="C7" s="4">
        <v>22</v>
      </c>
      <c r="D7" s="5" t="s">
        <v>19</v>
      </c>
      <c r="E7" s="6" t="s">
        <v>20</v>
      </c>
    </row>
    <row r="8" spans="1:5" ht="28.05" customHeight="1" x14ac:dyDescent="0.3">
      <c r="A8" s="3"/>
      <c r="B8" s="3" t="s">
        <v>21</v>
      </c>
      <c r="C8" s="4">
        <v>12</v>
      </c>
      <c r="D8" s="5" t="s">
        <v>19</v>
      </c>
      <c r="E8" s="6" t="s">
        <v>22</v>
      </c>
    </row>
    <row r="9" spans="1:5" ht="28.05" customHeight="1" x14ac:dyDescent="0.3">
      <c r="A9" s="7"/>
      <c r="B9" s="7" t="s">
        <v>23</v>
      </c>
      <c r="C9" s="4">
        <v>3</v>
      </c>
      <c r="D9" s="5" t="s">
        <v>19</v>
      </c>
      <c r="E9" s="6" t="s">
        <v>24</v>
      </c>
    </row>
    <row r="10" spans="1:5" ht="28.05" customHeight="1" x14ac:dyDescent="0.3">
      <c r="A10" s="34" t="s">
        <v>25</v>
      </c>
      <c r="B10" s="34"/>
      <c r="C10" s="9">
        <f>C6-(C7+C8+C9)*8</f>
        <v>1456</v>
      </c>
      <c r="D10" s="8"/>
      <c r="E10" s="6" t="s">
        <v>26</v>
      </c>
    </row>
    <row r="11" spans="1:5" ht="10.050000000000001" customHeight="1" x14ac:dyDescent="0.3"/>
    <row r="12" spans="1:5" ht="25.95" customHeight="1" x14ac:dyDescent="0.3">
      <c r="A12" s="33" t="s">
        <v>27</v>
      </c>
      <c r="B12" s="33"/>
      <c r="C12" s="33"/>
      <c r="D12" s="33"/>
      <c r="E12" s="33"/>
    </row>
    <row r="13" spans="1:5" ht="28.05" customHeight="1" x14ac:dyDescent="0.3">
      <c r="A13" s="3"/>
      <c r="B13" s="3" t="s">
        <v>28</v>
      </c>
      <c r="C13" s="10">
        <v>0.04</v>
      </c>
      <c r="D13" s="5" t="s">
        <v>29</v>
      </c>
      <c r="E13" s="6" t="s">
        <v>30</v>
      </c>
    </row>
    <row r="14" spans="1:5" ht="28.05" customHeight="1" x14ac:dyDescent="0.3">
      <c r="A14" s="7"/>
      <c r="B14" s="7" t="s">
        <v>31</v>
      </c>
      <c r="C14" s="10">
        <v>0.15</v>
      </c>
      <c r="D14" s="5" t="s">
        <v>29</v>
      </c>
      <c r="E14" s="6" t="s">
        <v>32</v>
      </c>
    </row>
    <row r="15" spans="1:5" ht="28.05" customHeight="1" x14ac:dyDescent="0.3">
      <c r="A15" s="3"/>
      <c r="B15" s="3" t="s">
        <v>33</v>
      </c>
      <c r="C15" s="10">
        <v>0.03</v>
      </c>
      <c r="D15" s="5" t="s">
        <v>29</v>
      </c>
      <c r="E15" s="6" t="s">
        <v>34</v>
      </c>
    </row>
    <row r="16" spans="1:5" ht="28.05" customHeight="1" x14ac:dyDescent="0.3">
      <c r="A16" s="7"/>
      <c r="B16" s="7" t="s">
        <v>35</v>
      </c>
      <c r="C16" s="10">
        <v>0.05</v>
      </c>
      <c r="D16" s="5" t="s">
        <v>29</v>
      </c>
      <c r="E16" s="6" t="s">
        <v>36</v>
      </c>
    </row>
    <row r="17" spans="1:5" ht="28.05" customHeight="1" x14ac:dyDescent="0.3">
      <c r="A17" s="34" t="s">
        <v>37</v>
      </c>
      <c r="B17" s="34"/>
      <c r="C17" s="9">
        <f>(1-C13)*(1-C14)*(1-C15)*(1-C16)</f>
        <v>0.75194399999999983</v>
      </c>
      <c r="D17" s="8"/>
      <c r="E17" s="6" t="s">
        <v>38</v>
      </c>
    </row>
    <row r="18" spans="1:5" ht="10.050000000000001" customHeight="1" x14ac:dyDescent="0.3"/>
    <row r="19" spans="1:5" ht="36" customHeight="1" x14ac:dyDescent="0.35">
      <c r="A19" s="35" t="s">
        <v>39</v>
      </c>
      <c r="B19" s="35"/>
      <c r="C19" s="12">
        <f>C10*C17</f>
        <v>1094.8304639999997</v>
      </c>
      <c r="D19" s="11"/>
      <c r="E19" s="6" t="s">
        <v>40</v>
      </c>
    </row>
    <row r="20" spans="1:5" ht="10.050000000000001" customHeight="1" x14ac:dyDescent="0.3"/>
    <row r="21" spans="1:5" ht="25.95" customHeight="1" x14ac:dyDescent="0.3">
      <c r="A21" s="33" t="s">
        <v>41</v>
      </c>
      <c r="B21" s="33"/>
      <c r="C21" s="33"/>
      <c r="D21" s="33"/>
      <c r="E21" s="33"/>
    </row>
    <row r="22" spans="1:5" ht="28.05" customHeight="1" x14ac:dyDescent="0.3">
      <c r="A22" s="3"/>
      <c r="B22" s="3" t="s">
        <v>42</v>
      </c>
      <c r="C22" s="4">
        <v>46</v>
      </c>
      <c r="D22" s="5" t="s">
        <v>43</v>
      </c>
      <c r="E22" s="6" t="s">
        <v>44</v>
      </c>
    </row>
    <row r="23" spans="1:5" ht="28.05" customHeight="1" x14ac:dyDescent="0.3">
      <c r="A23" s="7"/>
      <c r="B23" s="7" t="s">
        <v>45</v>
      </c>
      <c r="C23" s="4">
        <v>11</v>
      </c>
      <c r="D23" s="5" t="s">
        <v>46</v>
      </c>
      <c r="E23" s="6" t="s">
        <v>47</v>
      </c>
    </row>
    <row r="24" spans="1:5" ht="10.050000000000001" customHeight="1" x14ac:dyDescent="0.3"/>
    <row r="25" spans="1:5" ht="24" customHeight="1" x14ac:dyDescent="0.3">
      <c r="A25" s="36" t="s">
        <v>48</v>
      </c>
      <c r="B25" s="36"/>
      <c r="C25" s="36"/>
      <c r="D25" s="36"/>
      <c r="E25" s="36"/>
    </row>
  </sheetData>
  <mergeCells count="9">
    <mergeCell ref="A17:B17"/>
    <mergeCell ref="A19:B19"/>
    <mergeCell ref="A21:E21"/>
    <mergeCell ref="A25:E25"/>
    <mergeCell ref="A2:E2"/>
    <mergeCell ref="A3:E3"/>
    <mergeCell ref="A5:E5"/>
    <mergeCell ref="A10:B10"/>
    <mergeCell ref="A12:E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26"/>
  <sheetViews>
    <sheetView workbookViewId="0"/>
  </sheetViews>
  <sheetFormatPr baseColWidth="10" defaultColWidth="8.88671875" defaultRowHeight="14.4" x14ac:dyDescent="0.3"/>
  <cols>
    <col min="1" max="1" width="3.6640625" customWidth="1"/>
    <col min="2" max="2" width="26.6640625" customWidth="1"/>
    <col min="3" max="3" width="12.6640625" customWidth="1"/>
    <col min="4" max="7" width="16.6640625" customWidth="1"/>
    <col min="8" max="8" width="18.6640625" customWidth="1"/>
    <col min="9" max="9" width="26.6640625" customWidth="1"/>
    <col min="10" max="10" width="16.6640625" customWidth="1"/>
    <col min="11" max="11" width="20.6640625" customWidth="1"/>
  </cols>
  <sheetData>
    <row r="2" spans="1:11" ht="43.95" customHeight="1" x14ac:dyDescent="0.3">
      <c r="A2" s="28" t="s">
        <v>49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36" customHeight="1" x14ac:dyDescent="0.3">
      <c r="A3" s="29" t="s">
        <v>50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ht="10.050000000000001" customHeight="1" x14ac:dyDescent="0.3"/>
    <row r="5" spans="1:11" ht="22.05" customHeight="1" x14ac:dyDescent="0.3">
      <c r="A5" s="37" t="s">
        <v>51</v>
      </c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10.050000000000001" customHeight="1" x14ac:dyDescent="0.3"/>
    <row r="7" spans="1:11" ht="52.05" customHeight="1" x14ac:dyDescent="0.3">
      <c r="A7" s="13"/>
      <c r="B7" s="13" t="s">
        <v>52</v>
      </c>
      <c r="C7" s="13" t="s">
        <v>53</v>
      </c>
      <c r="D7" s="13" t="s">
        <v>54</v>
      </c>
      <c r="E7" s="13" t="s">
        <v>55</v>
      </c>
      <c r="F7" s="13" t="s">
        <v>56</v>
      </c>
      <c r="G7" s="13" t="s">
        <v>57</v>
      </c>
      <c r="H7" s="13" t="s">
        <v>58</v>
      </c>
      <c r="I7" s="13" t="s">
        <v>59</v>
      </c>
      <c r="J7" s="13" t="s">
        <v>60</v>
      </c>
      <c r="K7" s="13" t="s">
        <v>61</v>
      </c>
    </row>
    <row r="8" spans="1:11" ht="28.05" customHeight="1" x14ac:dyDescent="0.3">
      <c r="A8" s="14">
        <v>1</v>
      </c>
      <c r="B8" s="15" t="s">
        <v>62</v>
      </c>
      <c r="C8" s="4">
        <v>0</v>
      </c>
      <c r="D8" s="16">
        <f>Parametros!C19*C8</f>
        <v>0</v>
      </c>
      <c r="E8" s="17">
        <v>0</v>
      </c>
      <c r="F8" s="17">
        <v>0</v>
      </c>
      <c r="G8" s="16">
        <f>E8*Parametros!C22+F8*Parametros!C23</f>
        <v>0</v>
      </c>
      <c r="H8" s="18">
        <f t="shared" ref="H8:H17" si="0">D8-G8</f>
        <v>0</v>
      </c>
      <c r="I8" s="19" t="str">
        <f t="shared" ref="I8:I17" si="1">IF(C8=0,"Sin datos",IF(H8/D8&gt;0.15,"Capacidad sobrante",IF(H8/D8&lt;-0.1,"Deficit","Revisar")))</f>
        <v>Sin datos</v>
      </c>
      <c r="J8" s="17">
        <v>0</v>
      </c>
      <c r="K8" s="19" t="s">
        <v>63</v>
      </c>
    </row>
    <row r="9" spans="1:11" ht="28.05" customHeight="1" x14ac:dyDescent="0.3">
      <c r="A9" s="14">
        <v>2</v>
      </c>
      <c r="B9" s="15" t="s">
        <v>64</v>
      </c>
      <c r="C9" s="4">
        <v>0</v>
      </c>
      <c r="D9" s="20">
        <f>Parametros!C19*C9</f>
        <v>0</v>
      </c>
      <c r="E9" s="17">
        <v>0</v>
      </c>
      <c r="F9" s="17">
        <v>0</v>
      </c>
      <c r="G9" s="20">
        <f>E9*Parametros!C22+F9*Parametros!C23</f>
        <v>0</v>
      </c>
      <c r="H9" s="21">
        <f t="shared" si="0"/>
        <v>0</v>
      </c>
      <c r="I9" s="22" t="str">
        <f t="shared" si="1"/>
        <v>Sin datos</v>
      </c>
      <c r="J9" s="17">
        <v>0</v>
      </c>
      <c r="K9" s="22" t="s">
        <v>63</v>
      </c>
    </row>
    <row r="10" spans="1:11" ht="28.05" customHeight="1" x14ac:dyDescent="0.3">
      <c r="A10" s="14">
        <v>3</v>
      </c>
      <c r="B10" s="15" t="s">
        <v>65</v>
      </c>
      <c r="C10" s="4">
        <v>0</v>
      </c>
      <c r="D10" s="16">
        <f>Parametros!C19*C10</f>
        <v>0</v>
      </c>
      <c r="E10" s="17">
        <v>0</v>
      </c>
      <c r="F10" s="17">
        <v>0</v>
      </c>
      <c r="G10" s="16">
        <f>E10*Parametros!C22+F10*Parametros!C23</f>
        <v>0</v>
      </c>
      <c r="H10" s="18">
        <f t="shared" si="0"/>
        <v>0</v>
      </c>
      <c r="I10" s="19" t="str">
        <f t="shared" si="1"/>
        <v>Sin datos</v>
      </c>
      <c r="J10" s="17">
        <v>0</v>
      </c>
      <c r="K10" s="19" t="s">
        <v>63</v>
      </c>
    </row>
    <row r="11" spans="1:11" ht="28.05" customHeight="1" x14ac:dyDescent="0.3">
      <c r="A11" s="14">
        <v>4</v>
      </c>
      <c r="B11" s="15" t="s">
        <v>66</v>
      </c>
      <c r="C11" s="4">
        <v>0</v>
      </c>
      <c r="D11" s="20">
        <f>Parametros!C19*C11</f>
        <v>0</v>
      </c>
      <c r="E11" s="17">
        <v>0</v>
      </c>
      <c r="F11" s="17">
        <v>0</v>
      </c>
      <c r="G11" s="20">
        <f>E11*Parametros!C22+F11*Parametros!C23</f>
        <v>0</v>
      </c>
      <c r="H11" s="21">
        <f t="shared" si="0"/>
        <v>0</v>
      </c>
      <c r="I11" s="22" t="str">
        <f t="shared" si="1"/>
        <v>Sin datos</v>
      </c>
      <c r="J11" s="17">
        <v>0</v>
      </c>
      <c r="K11" s="22" t="s">
        <v>63</v>
      </c>
    </row>
    <row r="12" spans="1:11" ht="28.05" customHeight="1" x14ac:dyDescent="0.3">
      <c r="A12" s="14">
        <v>5</v>
      </c>
      <c r="B12" s="15" t="s">
        <v>67</v>
      </c>
      <c r="C12" s="4">
        <v>0</v>
      </c>
      <c r="D12" s="16">
        <f>Parametros!C19*C12</f>
        <v>0</v>
      </c>
      <c r="E12" s="17">
        <v>0</v>
      </c>
      <c r="F12" s="17">
        <v>0</v>
      </c>
      <c r="G12" s="16">
        <f>E12*Parametros!C22+F12*Parametros!C23</f>
        <v>0</v>
      </c>
      <c r="H12" s="18">
        <f t="shared" si="0"/>
        <v>0</v>
      </c>
      <c r="I12" s="19" t="str">
        <f t="shared" si="1"/>
        <v>Sin datos</v>
      </c>
      <c r="J12" s="17">
        <v>0</v>
      </c>
      <c r="K12" s="19" t="s">
        <v>63</v>
      </c>
    </row>
    <row r="13" spans="1:11" ht="28.05" customHeight="1" x14ac:dyDescent="0.3">
      <c r="A13" s="14">
        <v>6</v>
      </c>
      <c r="B13" s="15" t="s">
        <v>68</v>
      </c>
      <c r="C13" s="4">
        <v>0</v>
      </c>
      <c r="D13" s="20">
        <f>Parametros!C19*C13</f>
        <v>0</v>
      </c>
      <c r="E13" s="17">
        <v>0</v>
      </c>
      <c r="F13" s="17">
        <v>0</v>
      </c>
      <c r="G13" s="20">
        <f>E13*Parametros!C22+F13*Parametros!C23</f>
        <v>0</v>
      </c>
      <c r="H13" s="21">
        <f t="shared" si="0"/>
        <v>0</v>
      </c>
      <c r="I13" s="22" t="str">
        <f t="shared" si="1"/>
        <v>Sin datos</v>
      </c>
      <c r="J13" s="17">
        <v>0</v>
      </c>
      <c r="K13" s="22" t="s">
        <v>63</v>
      </c>
    </row>
    <row r="14" spans="1:11" ht="28.05" customHeight="1" x14ac:dyDescent="0.3">
      <c r="A14" s="14">
        <v>7</v>
      </c>
      <c r="B14" s="15" t="s">
        <v>69</v>
      </c>
      <c r="C14" s="4">
        <v>0</v>
      </c>
      <c r="D14" s="16">
        <f>Parametros!C19*C14</f>
        <v>0</v>
      </c>
      <c r="E14" s="17">
        <v>0</v>
      </c>
      <c r="F14" s="17">
        <v>0</v>
      </c>
      <c r="G14" s="16">
        <f>E14*Parametros!C22+F14*Parametros!C23</f>
        <v>0</v>
      </c>
      <c r="H14" s="18">
        <f t="shared" si="0"/>
        <v>0</v>
      </c>
      <c r="I14" s="19" t="str">
        <f t="shared" si="1"/>
        <v>Sin datos</v>
      </c>
      <c r="J14" s="17">
        <v>0</v>
      </c>
      <c r="K14" s="19" t="s">
        <v>63</v>
      </c>
    </row>
    <row r="15" spans="1:11" ht="28.05" customHeight="1" x14ac:dyDescent="0.3">
      <c r="A15" s="14">
        <v>8</v>
      </c>
      <c r="B15" s="15" t="s">
        <v>70</v>
      </c>
      <c r="C15" s="4">
        <v>0</v>
      </c>
      <c r="D15" s="20">
        <f>Parametros!C19*C15</f>
        <v>0</v>
      </c>
      <c r="E15" s="17">
        <v>0</v>
      </c>
      <c r="F15" s="17">
        <v>0</v>
      </c>
      <c r="G15" s="20">
        <f>E15*Parametros!C22+F15*Parametros!C23</f>
        <v>0</v>
      </c>
      <c r="H15" s="21">
        <f t="shared" si="0"/>
        <v>0</v>
      </c>
      <c r="I15" s="22" t="str">
        <f t="shared" si="1"/>
        <v>Sin datos</v>
      </c>
      <c r="J15" s="17">
        <v>0</v>
      </c>
      <c r="K15" s="22" t="s">
        <v>63</v>
      </c>
    </row>
    <row r="16" spans="1:11" ht="28.05" customHeight="1" x14ac:dyDescent="0.3">
      <c r="A16" s="14">
        <v>9</v>
      </c>
      <c r="B16" s="15" t="s">
        <v>71</v>
      </c>
      <c r="C16" s="4">
        <v>0</v>
      </c>
      <c r="D16" s="16">
        <f>Parametros!C19*C16</f>
        <v>0</v>
      </c>
      <c r="E16" s="17">
        <v>0</v>
      </c>
      <c r="F16" s="17">
        <v>0</v>
      </c>
      <c r="G16" s="16">
        <f>E16*Parametros!C22+F16*Parametros!C23</f>
        <v>0</v>
      </c>
      <c r="H16" s="18">
        <f t="shared" si="0"/>
        <v>0</v>
      </c>
      <c r="I16" s="19" t="str">
        <f t="shared" si="1"/>
        <v>Sin datos</v>
      </c>
      <c r="J16" s="17">
        <v>0</v>
      </c>
      <c r="K16" s="19" t="s">
        <v>63</v>
      </c>
    </row>
    <row r="17" spans="1:11" ht="28.05" customHeight="1" x14ac:dyDescent="0.3">
      <c r="A17" s="14">
        <v>10</v>
      </c>
      <c r="B17" s="15" t="s">
        <v>72</v>
      </c>
      <c r="C17" s="4">
        <v>0</v>
      </c>
      <c r="D17" s="20">
        <f>Parametros!C19*C17</f>
        <v>0</v>
      </c>
      <c r="E17" s="17">
        <v>0</v>
      </c>
      <c r="F17" s="17">
        <v>0</v>
      </c>
      <c r="G17" s="20">
        <f>E17*Parametros!C22+F17*Parametros!C23</f>
        <v>0</v>
      </c>
      <c r="H17" s="21">
        <f t="shared" si="0"/>
        <v>0</v>
      </c>
      <c r="I17" s="22" t="str">
        <f t="shared" si="1"/>
        <v>Sin datos</v>
      </c>
      <c r="J17" s="17">
        <v>0</v>
      </c>
      <c r="K17" s="22" t="s">
        <v>63</v>
      </c>
    </row>
    <row r="18" spans="1:11" ht="19.95" customHeight="1" x14ac:dyDescent="0.3">
      <c r="A18" s="37" t="s">
        <v>73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</row>
    <row r="19" spans="1:11" ht="31.95" customHeight="1" x14ac:dyDescent="0.3">
      <c r="A19" s="23"/>
      <c r="B19" s="24" t="s">
        <v>74</v>
      </c>
      <c r="C19" s="23">
        <f t="shared" ref="C19:H19" si="2">SUM(C8:C17)</f>
        <v>0</v>
      </c>
      <c r="D19" s="23">
        <f t="shared" si="2"/>
        <v>0</v>
      </c>
      <c r="E19" s="23">
        <f t="shared" si="2"/>
        <v>0</v>
      </c>
      <c r="F19" s="23">
        <f t="shared" si="2"/>
        <v>0</v>
      </c>
      <c r="G19" s="23">
        <f t="shared" si="2"/>
        <v>0</v>
      </c>
      <c r="H19" s="23">
        <f t="shared" si="2"/>
        <v>0</v>
      </c>
      <c r="I19" s="23"/>
      <c r="J19" s="23">
        <f>SUM(J8:J17)</f>
        <v>0</v>
      </c>
      <c r="K19" s="23"/>
    </row>
    <row r="20" spans="1:11" ht="10.050000000000001" customHeight="1" x14ac:dyDescent="0.3"/>
    <row r="21" spans="1:11" ht="25.95" customHeight="1" x14ac:dyDescent="0.3">
      <c r="A21" s="33" t="s">
        <v>75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</row>
    <row r="22" spans="1:11" ht="25.95" customHeight="1" x14ac:dyDescent="0.3">
      <c r="A22" s="38" t="s">
        <v>76</v>
      </c>
      <c r="B22" s="38"/>
      <c r="C22" s="38"/>
      <c r="D22" s="38"/>
      <c r="E22" s="38"/>
      <c r="F22" s="25">
        <f>C19</f>
        <v>0</v>
      </c>
      <c r="G22" s="39" t="s">
        <v>77</v>
      </c>
      <c r="H22" s="39"/>
      <c r="I22" s="39"/>
      <c r="J22" s="39"/>
      <c r="K22" s="39"/>
    </row>
    <row r="23" spans="1:11" ht="25.95" customHeight="1" x14ac:dyDescent="0.3">
      <c r="A23" s="40" t="s">
        <v>78</v>
      </c>
      <c r="B23" s="40"/>
      <c r="C23" s="40"/>
      <c r="D23" s="40"/>
      <c r="E23" s="40"/>
      <c r="F23" s="25">
        <f>D19</f>
        <v>0</v>
      </c>
      <c r="G23" s="41" t="s">
        <v>16</v>
      </c>
      <c r="H23" s="41"/>
      <c r="I23" s="41"/>
      <c r="J23" s="41"/>
      <c r="K23" s="41"/>
    </row>
    <row r="24" spans="1:11" ht="25.95" customHeight="1" x14ac:dyDescent="0.3">
      <c r="A24" s="38" t="s">
        <v>79</v>
      </c>
      <c r="B24" s="38"/>
      <c r="C24" s="38"/>
      <c r="D24" s="38"/>
      <c r="E24" s="38"/>
      <c r="F24" s="25">
        <f>G19</f>
        <v>0</v>
      </c>
      <c r="G24" s="39" t="s">
        <v>16</v>
      </c>
      <c r="H24" s="39"/>
      <c r="I24" s="39"/>
      <c r="J24" s="39"/>
      <c r="K24" s="39"/>
    </row>
    <row r="25" spans="1:11" ht="25.95" customHeight="1" x14ac:dyDescent="0.3">
      <c r="A25" s="40" t="s">
        <v>80</v>
      </c>
      <c r="B25" s="40"/>
      <c r="C25" s="40"/>
      <c r="D25" s="40"/>
      <c r="E25" s="40"/>
      <c r="F25" s="25">
        <f>H19</f>
        <v>0</v>
      </c>
      <c r="G25" s="41" t="s">
        <v>16</v>
      </c>
      <c r="H25" s="41"/>
      <c r="I25" s="41"/>
      <c r="J25" s="41"/>
      <c r="K25" s="41"/>
    </row>
    <row r="26" spans="1:11" ht="25.95" customHeight="1" x14ac:dyDescent="0.3">
      <c r="A26" s="38" t="s">
        <v>81</v>
      </c>
      <c r="B26" s="38"/>
      <c r="C26" s="38"/>
      <c r="D26" s="38"/>
      <c r="E26" s="38"/>
      <c r="F26" s="25">
        <f>IF(Parametros!C19&gt;0,H19/Parametros!C19,0)</f>
        <v>0</v>
      </c>
      <c r="G26" s="39" t="s">
        <v>82</v>
      </c>
      <c r="H26" s="39"/>
      <c r="I26" s="39"/>
      <c r="J26" s="39"/>
      <c r="K26" s="39"/>
    </row>
  </sheetData>
  <mergeCells count="15">
    <mergeCell ref="A25:E25"/>
    <mergeCell ref="G25:K25"/>
    <mergeCell ref="A26:E26"/>
    <mergeCell ref="G26:K26"/>
    <mergeCell ref="A22:E22"/>
    <mergeCell ref="G22:K22"/>
    <mergeCell ref="A23:E23"/>
    <mergeCell ref="G23:K23"/>
    <mergeCell ref="A24:E24"/>
    <mergeCell ref="G24:K24"/>
    <mergeCell ref="A2:K2"/>
    <mergeCell ref="A3:K3"/>
    <mergeCell ref="A5:K5"/>
    <mergeCell ref="A18:K18"/>
    <mergeCell ref="A21:K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42"/>
  <sheetViews>
    <sheetView workbookViewId="0"/>
  </sheetViews>
  <sheetFormatPr baseColWidth="10" defaultColWidth="8.88671875" defaultRowHeight="14.4" x14ac:dyDescent="0.3"/>
  <cols>
    <col min="1" max="1" width="3.6640625" customWidth="1"/>
    <col min="2" max="2" width="28.6640625" customWidth="1"/>
    <col min="3" max="6" width="14.6640625" customWidth="1"/>
    <col min="7" max="7" width="20.6640625" customWidth="1"/>
  </cols>
  <sheetData>
    <row r="2" spans="1:7" ht="48" customHeight="1" x14ac:dyDescent="0.3">
      <c r="A2" s="28" t="s">
        <v>83</v>
      </c>
      <c r="B2" s="28"/>
      <c r="C2" s="28"/>
      <c r="D2" s="28"/>
      <c r="E2" s="28"/>
      <c r="F2" s="28"/>
      <c r="G2" s="28"/>
    </row>
    <row r="3" spans="1:7" ht="30" customHeight="1" x14ac:dyDescent="0.3">
      <c r="A3" s="29" t="s">
        <v>84</v>
      </c>
      <c r="B3" s="29"/>
      <c r="C3" s="29"/>
      <c r="D3" s="29"/>
      <c r="E3" s="29"/>
      <c r="F3" s="29"/>
      <c r="G3" s="29"/>
    </row>
    <row r="4" spans="1:7" ht="10.050000000000001" customHeight="1" x14ac:dyDescent="0.3"/>
    <row r="5" spans="1:7" ht="25.95" customHeight="1" x14ac:dyDescent="0.3">
      <c r="A5" s="42" t="s">
        <v>85</v>
      </c>
      <c r="B5" s="42"/>
      <c r="C5" s="42"/>
      <c r="D5" s="42"/>
      <c r="E5" s="42"/>
      <c r="F5" s="42"/>
      <c r="G5" s="42"/>
    </row>
    <row r="6" spans="1:7" ht="30" customHeight="1" x14ac:dyDescent="0.35">
      <c r="A6" s="43" t="s">
        <v>86</v>
      </c>
      <c r="B6" s="43"/>
      <c r="C6" s="43"/>
      <c r="D6" s="43"/>
      <c r="E6" s="44">
        <f>Diagnostico!C19</f>
        <v>0</v>
      </c>
      <c r="F6" s="44"/>
      <c r="G6" s="44"/>
    </row>
    <row r="7" spans="1:7" ht="30" customHeight="1" x14ac:dyDescent="0.35">
      <c r="A7" s="45" t="s">
        <v>87</v>
      </c>
      <c r="B7" s="45"/>
      <c r="C7" s="45"/>
      <c r="D7" s="45"/>
      <c r="E7" s="46">
        <f>Diagnostico!D19</f>
        <v>0</v>
      </c>
      <c r="F7" s="46"/>
      <c r="G7" s="46"/>
    </row>
    <row r="8" spans="1:7" ht="30" customHeight="1" x14ac:dyDescent="0.35">
      <c r="A8" s="43" t="s">
        <v>88</v>
      </c>
      <c r="B8" s="43"/>
      <c r="C8" s="43"/>
      <c r="D8" s="43"/>
      <c r="E8" s="47">
        <f>Diagnostico!G19</f>
        <v>0</v>
      </c>
      <c r="F8" s="47"/>
      <c r="G8" s="47"/>
    </row>
    <row r="9" spans="1:7" ht="30" customHeight="1" x14ac:dyDescent="0.35">
      <c r="A9" s="45" t="s">
        <v>89</v>
      </c>
      <c r="B9" s="45"/>
      <c r="C9" s="45"/>
      <c r="D9" s="45"/>
      <c r="E9" s="48">
        <f>Diagnostico!H19</f>
        <v>0</v>
      </c>
      <c r="F9" s="48"/>
      <c r="G9" s="48"/>
    </row>
    <row r="10" spans="1:7" ht="43.95" customHeight="1" x14ac:dyDescent="0.55000000000000004">
      <c r="A10" s="49" t="s">
        <v>90</v>
      </c>
      <c r="B10" s="49"/>
      <c r="C10" s="49"/>
      <c r="D10" s="49"/>
      <c r="E10" s="50">
        <f>Diagnostico!F26</f>
        <v>0</v>
      </c>
      <c r="F10" s="50"/>
      <c r="G10" s="50"/>
    </row>
    <row r="11" spans="1:7" ht="10.050000000000001" customHeight="1" x14ac:dyDescent="0.3"/>
    <row r="12" spans="1:7" ht="25.95" customHeight="1" x14ac:dyDescent="0.3">
      <c r="A12" s="42" t="s">
        <v>91</v>
      </c>
      <c r="B12" s="42"/>
      <c r="C12" s="42"/>
      <c r="D12" s="42"/>
      <c r="E12" s="42"/>
      <c r="F12" s="42"/>
      <c r="G12" s="42"/>
    </row>
    <row r="13" spans="1:7" ht="43.95" customHeight="1" x14ac:dyDescent="0.3">
      <c r="A13" s="13"/>
      <c r="B13" s="13" t="s">
        <v>92</v>
      </c>
      <c r="C13" s="13" t="s">
        <v>93</v>
      </c>
      <c r="D13" s="13" t="s">
        <v>94</v>
      </c>
      <c r="E13" s="13" t="s">
        <v>95</v>
      </c>
      <c r="F13" s="13" t="s">
        <v>58</v>
      </c>
      <c r="G13" s="13" t="s">
        <v>59</v>
      </c>
    </row>
    <row r="14" spans="1:7" ht="28.05" customHeight="1" x14ac:dyDescent="0.3">
      <c r="A14" s="14">
        <v>1</v>
      </c>
      <c r="B14" s="3" t="str">
        <f>Diagnostico!B9</f>
        <v>Operaciones</v>
      </c>
      <c r="C14" s="16">
        <f>Diagnostico!C9</f>
        <v>0</v>
      </c>
      <c r="D14" s="16">
        <f>Diagnostico!D9</f>
        <v>0</v>
      </c>
      <c r="E14" s="16">
        <f>Diagnostico!G9</f>
        <v>0</v>
      </c>
      <c r="F14" s="18">
        <f>Diagnostico!H9</f>
        <v>0</v>
      </c>
      <c r="G14" s="26" t="str">
        <f>IF(Diagnostico!C9=0,"Sin datos",IF(Diagnostico!H9/Diagnostico!D9&gt;0.15,"Sobrante",IF(Diagnostico!H9/Diagnostico!D9&lt;-0.1,"Deficit","Revisar")))</f>
        <v>Sin datos</v>
      </c>
    </row>
    <row r="15" spans="1:7" ht="28.05" customHeight="1" x14ac:dyDescent="0.3">
      <c r="A15" s="14">
        <v>2</v>
      </c>
      <c r="B15" s="7" t="str">
        <f>Diagnostico!B10</f>
        <v>Soporte tecnico</v>
      </c>
      <c r="C15" s="20">
        <f>Diagnostico!C10</f>
        <v>0</v>
      </c>
      <c r="D15" s="20">
        <f>Diagnostico!D10</f>
        <v>0</v>
      </c>
      <c r="E15" s="20">
        <f>Diagnostico!G10</f>
        <v>0</v>
      </c>
      <c r="F15" s="21">
        <f>Diagnostico!H10</f>
        <v>0</v>
      </c>
      <c r="G15" s="27" t="str">
        <f>IF(Diagnostico!C10=0,"Sin datos",IF(Diagnostico!H10/Diagnostico!D10&gt;0.15,"Sobrante",IF(Diagnostico!H10/Diagnostico!D10&lt;-0.1,"Deficit","Revisar")))</f>
        <v>Sin datos</v>
      </c>
    </row>
    <row r="16" spans="1:7" ht="28.05" customHeight="1" x14ac:dyDescent="0.3">
      <c r="A16" s="14">
        <v>3</v>
      </c>
      <c r="B16" s="3" t="str">
        <f>Diagnostico!B11</f>
        <v>Calidad</v>
      </c>
      <c r="C16" s="16">
        <f>Diagnostico!C11</f>
        <v>0</v>
      </c>
      <c r="D16" s="16">
        <f>Diagnostico!D11</f>
        <v>0</v>
      </c>
      <c r="E16" s="16">
        <f>Diagnostico!G11</f>
        <v>0</v>
      </c>
      <c r="F16" s="18">
        <f>Diagnostico!H11</f>
        <v>0</v>
      </c>
      <c r="G16" s="26" t="str">
        <f>IF(Diagnostico!C11=0,"Sin datos",IF(Diagnostico!H11/Diagnostico!D11&gt;0.15,"Sobrante",IF(Diagnostico!H11/Diagnostico!D11&lt;-0.1,"Deficit","Revisar")))</f>
        <v>Sin datos</v>
      </c>
    </row>
    <row r="17" spans="1:7" ht="28.05" customHeight="1" x14ac:dyDescent="0.3">
      <c r="A17" s="14">
        <v>4</v>
      </c>
      <c r="B17" s="7" t="str">
        <f>Diagnostico!B12</f>
        <v>Proyectos</v>
      </c>
      <c r="C17" s="20">
        <f>Diagnostico!C12</f>
        <v>0</v>
      </c>
      <c r="D17" s="20">
        <f>Diagnostico!D12</f>
        <v>0</v>
      </c>
      <c r="E17" s="20">
        <f>Diagnostico!G12</f>
        <v>0</v>
      </c>
      <c r="F17" s="21">
        <f>Diagnostico!H12</f>
        <v>0</v>
      </c>
      <c r="G17" s="27" t="str">
        <f>IF(Diagnostico!C12=0,"Sin datos",IF(Diagnostico!H12/Diagnostico!D12&gt;0.15,"Sobrante",IF(Diagnostico!H12/Diagnostico!D12&lt;-0.1,"Deficit","Revisar")))</f>
        <v>Sin datos</v>
      </c>
    </row>
    <row r="18" spans="1:7" ht="28.05" customHeight="1" x14ac:dyDescent="0.3">
      <c r="A18" s="14">
        <v>5</v>
      </c>
      <c r="B18" s="3" t="str">
        <f>Diagnostico!B13</f>
        <v>Administracion</v>
      </c>
      <c r="C18" s="16">
        <f>Diagnostico!C13</f>
        <v>0</v>
      </c>
      <c r="D18" s="16">
        <f>Diagnostico!D13</f>
        <v>0</v>
      </c>
      <c r="E18" s="16">
        <f>Diagnostico!G13</f>
        <v>0</v>
      </c>
      <c r="F18" s="18">
        <f>Diagnostico!H13</f>
        <v>0</v>
      </c>
      <c r="G18" s="26" t="str">
        <f>IF(Diagnostico!C13=0,"Sin datos",IF(Diagnostico!H13/Diagnostico!D13&gt;0.15,"Sobrante",IF(Diagnostico!H13/Diagnostico!D13&lt;-0.1,"Deficit","Revisar")))</f>
        <v>Sin datos</v>
      </c>
    </row>
    <row r="19" spans="1:7" ht="28.05" customHeight="1" x14ac:dyDescent="0.3">
      <c r="A19" s="14">
        <v>6</v>
      </c>
      <c r="B19" s="7" t="str">
        <f>Diagnostico!B14</f>
        <v>Comercial</v>
      </c>
      <c r="C19" s="20">
        <f>Diagnostico!C14</f>
        <v>0</v>
      </c>
      <c r="D19" s="20">
        <f>Diagnostico!D14</f>
        <v>0</v>
      </c>
      <c r="E19" s="20">
        <f>Diagnostico!G14</f>
        <v>0</v>
      </c>
      <c r="F19" s="21">
        <f>Diagnostico!H14</f>
        <v>0</v>
      </c>
      <c r="G19" s="27" t="str">
        <f>IF(Diagnostico!C14=0,"Sin datos",IF(Diagnostico!H14/Diagnostico!D14&gt;0.15,"Sobrante",IF(Diagnostico!H14/Diagnostico!D14&lt;-0.1,"Deficit","Revisar")))</f>
        <v>Sin datos</v>
      </c>
    </row>
    <row r="20" spans="1:7" ht="28.05" customHeight="1" x14ac:dyDescent="0.3">
      <c r="A20" s="14">
        <v>7</v>
      </c>
      <c r="B20" s="3" t="str">
        <f>Diagnostico!B15</f>
        <v>RRHH</v>
      </c>
      <c r="C20" s="16">
        <f>Diagnostico!C15</f>
        <v>0</v>
      </c>
      <c r="D20" s="16">
        <f>Diagnostico!D15</f>
        <v>0</v>
      </c>
      <c r="E20" s="16">
        <f>Diagnostico!G15</f>
        <v>0</v>
      </c>
      <c r="F20" s="18">
        <f>Diagnostico!H15</f>
        <v>0</v>
      </c>
      <c r="G20" s="26" t="str">
        <f>IF(Diagnostico!C15=0,"Sin datos",IF(Diagnostico!H15/Diagnostico!D15&gt;0.15,"Sobrante",IF(Diagnostico!H15/Diagnostico!D15&lt;-0.1,"Deficit","Revisar")))</f>
        <v>Sin datos</v>
      </c>
    </row>
    <row r="21" spans="1:7" ht="28.05" customHeight="1" x14ac:dyDescent="0.3">
      <c r="A21" s="14">
        <v>8</v>
      </c>
      <c r="B21" s="7" t="str">
        <f>Diagnostico!B16</f>
        <v>Logistica</v>
      </c>
      <c r="C21" s="20">
        <f>Diagnostico!C16</f>
        <v>0</v>
      </c>
      <c r="D21" s="20">
        <f>Diagnostico!D16</f>
        <v>0</v>
      </c>
      <c r="E21" s="20">
        <f>Diagnostico!G16</f>
        <v>0</v>
      </c>
      <c r="F21" s="21">
        <f>Diagnostico!H16</f>
        <v>0</v>
      </c>
      <c r="G21" s="27" t="str">
        <f>IF(Diagnostico!C16=0,"Sin datos",IF(Diagnostico!H16/Diagnostico!D16&gt;0.15,"Sobrante",IF(Diagnostico!H16/Diagnostico!D16&lt;-0.1,"Deficit","Revisar")))</f>
        <v>Sin datos</v>
      </c>
    </row>
    <row r="22" spans="1:7" ht="28.05" customHeight="1" x14ac:dyDescent="0.3">
      <c r="A22" s="14">
        <v>9</v>
      </c>
      <c r="B22" s="3" t="str">
        <f>Diagnostico!B17</f>
        <v>Otra area</v>
      </c>
      <c r="C22" s="16">
        <f>Diagnostico!C17</f>
        <v>0</v>
      </c>
      <c r="D22" s="16">
        <f>Diagnostico!D17</f>
        <v>0</v>
      </c>
      <c r="E22" s="16">
        <f>Diagnostico!G17</f>
        <v>0</v>
      </c>
      <c r="F22" s="18">
        <f>Diagnostico!H17</f>
        <v>0</v>
      </c>
      <c r="G22" s="26" t="str">
        <f>IF(Diagnostico!C17=0,"Sin datos",IF(Diagnostico!H17/Diagnostico!D17&gt;0.15,"Sobrante",IF(Diagnostico!H17/Diagnostico!D17&lt;-0.1,"Deficit","Revisar")))</f>
        <v>Sin datos</v>
      </c>
    </row>
    <row r="23" spans="1:7" ht="28.05" customHeight="1" x14ac:dyDescent="0.3">
      <c r="A23" s="14">
        <v>10</v>
      </c>
      <c r="B23" s="7">
        <f>Diagnostico!B18</f>
        <v>0</v>
      </c>
      <c r="C23" s="20">
        <f>Diagnostico!C18</f>
        <v>0</v>
      </c>
      <c r="D23" s="20">
        <f>Diagnostico!D18</f>
        <v>0</v>
      </c>
      <c r="E23" s="20">
        <f>Diagnostico!G18</f>
        <v>0</v>
      </c>
      <c r="F23" s="21">
        <f>Diagnostico!H18</f>
        <v>0</v>
      </c>
      <c r="G23" s="27" t="str">
        <f>IF(Diagnostico!C18=0,"Sin datos",IF(Diagnostico!H18/Diagnostico!D18&gt;0.15,"Sobrante",IF(Diagnostico!H18/Diagnostico!D18&lt;-0.1,"Deficit","Revisar")))</f>
        <v>Sin datos</v>
      </c>
    </row>
    <row r="24" spans="1:7" ht="10.050000000000001" customHeight="1" x14ac:dyDescent="0.3"/>
    <row r="25" spans="1:7" ht="25.95" customHeight="1" x14ac:dyDescent="0.3">
      <c r="A25" s="42" t="s">
        <v>96</v>
      </c>
      <c r="B25" s="42"/>
      <c r="C25" s="42"/>
      <c r="D25" s="42"/>
      <c r="E25" s="42"/>
      <c r="F25" s="42"/>
      <c r="G25" s="42"/>
    </row>
    <row r="26" spans="1:7" ht="36" customHeight="1" x14ac:dyDescent="0.3">
      <c r="A26" s="37" t="s">
        <v>97</v>
      </c>
      <c r="B26" s="37"/>
      <c r="C26" s="37"/>
      <c r="D26" s="37"/>
      <c r="E26" s="37"/>
      <c r="F26" s="37"/>
      <c r="G26" s="37"/>
    </row>
    <row r="27" spans="1:7" ht="10.050000000000001" customHeight="1" x14ac:dyDescent="0.3"/>
    <row r="28" spans="1:7" ht="28.05" customHeight="1" x14ac:dyDescent="0.35">
      <c r="A28" s="34" t="s">
        <v>98</v>
      </c>
      <c r="B28" s="34"/>
      <c r="C28" s="34"/>
      <c r="D28" s="34"/>
      <c r="E28" s="51">
        <f>Diagnostico!J19*Parametros!C23</f>
        <v>0</v>
      </c>
      <c r="F28" s="51"/>
      <c r="G28" s="51"/>
    </row>
    <row r="29" spans="1:7" ht="28.05" customHeight="1" x14ac:dyDescent="0.35">
      <c r="A29" s="52" t="s">
        <v>99</v>
      </c>
      <c r="B29" s="52"/>
      <c r="C29" s="52"/>
      <c r="D29" s="52"/>
      <c r="E29" s="53">
        <f>Diagnostico!G19-Diagnostico!J19*Parametros!C23-Diagnostico!E19*Parametros!C22</f>
        <v>0</v>
      </c>
      <c r="F29" s="53"/>
      <c r="G29" s="53"/>
    </row>
    <row r="30" spans="1:7" ht="10.050000000000001" customHeight="1" x14ac:dyDescent="0.3"/>
    <row r="31" spans="1:7" ht="25.95" customHeight="1" x14ac:dyDescent="0.3">
      <c r="A31" s="42" t="s">
        <v>100</v>
      </c>
      <c r="B31" s="42"/>
      <c r="C31" s="42"/>
      <c r="D31" s="42"/>
      <c r="E31" s="42"/>
      <c r="F31" s="42"/>
      <c r="G31" s="42"/>
    </row>
    <row r="32" spans="1:7" ht="22.05" customHeight="1" x14ac:dyDescent="0.3">
      <c r="A32" s="52" t="s">
        <v>101</v>
      </c>
      <c r="B32" s="52"/>
      <c r="C32" s="52"/>
      <c r="D32" s="52"/>
      <c r="E32" s="52"/>
      <c r="F32" s="52"/>
      <c r="G32" s="52"/>
    </row>
    <row r="33" spans="1:7" ht="40.049999999999997" customHeight="1" x14ac:dyDescent="0.3">
      <c r="A33" s="54" t="s">
        <v>102</v>
      </c>
      <c r="B33" s="54"/>
      <c r="C33" s="54"/>
      <c r="D33" s="54"/>
      <c r="E33" s="54"/>
      <c r="F33" s="54"/>
      <c r="G33" s="54"/>
    </row>
    <row r="34" spans="1:7" ht="6" customHeight="1" x14ac:dyDescent="0.3"/>
    <row r="35" spans="1:7" ht="22.05" customHeight="1" x14ac:dyDescent="0.3">
      <c r="A35" s="55" t="s">
        <v>103</v>
      </c>
      <c r="B35" s="55"/>
      <c r="C35" s="55"/>
      <c r="D35" s="55"/>
      <c r="E35" s="55"/>
      <c r="F35" s="55"/>
      <c r="G35" s="55"/>
    </row>
    <row r="36" spans="1:7" ht="40.049999999999997" customHeight="1" x14ac:dyDescent="0.3">
      <c r="A36" s="56" t="s">
        <v>104</v>
      </c>
      <c r="B36" s="56"/>
      <c r="C36" s="56"/>
      <c r="D36" s="56"/>
      <c r="E36" s="56"/>
      <c r="F36" s="56"/>
      <c r="G36" s="56"/>
    </row>
    <row r="37" spans="1:7" ht="6" customHeight="1" x14ac:dyDescent="0.3"/>
    <row r="38" spans="1:7" ht="22.05" customHeight="1" x14ac:dyDescent="0.3">
      <c r="A38" s="34" t="s">
        <v>105</v>
      </c>
      <c r="B38" s="34"/>
      <c r="C38" s="34"/>
      <c r="D38" s="34"/>
      <c r="E38" s="34"/>
      <c r="F38" s="34"/>
      <c r="G38" s="34"/>
    </row>
    <row r="39" spans="1:7" ht="40.049999999999997" customHeight="1" x14ac:dyDescent="0.3">
      <c r="A39" s="57" t="s">
        <v>106</v>
      </c>
      <c r="B39" s="57"/>
      <c r="C39" s="57"/>
      <c r="D39" s="57"/>
      <c r="E39" s="57"/>
      <c r="F39" s="57"/>
      <c r="G39" s="57"/>
    </row>
    <row r="40" spans="1:7" ht="6" customHeight="1" x14ac:dyDescent="0.3"/>
    <row r="41" spans="1:7" ht="10.050000000000001" customHeight="1" x14ac:dyDescent="0.3"/>
    <row r="42" spans="1:7" ht="31.95" customHeight="1" x14ac:dyDescent="0.3">
      <c r="A42" s="58" t="s">
        <v>107</v>
      </c>
      <c r="B42" s="58"/>
      <c r="C42" s="58"/>
      <c r="D42" s="58"/>
      <c r="E42" s="58"/>
      <c r="F42" s="58"/>
      <c r="G42" s="58"/>
    </row>
  </sheetData>
  <mergeCells count="28">
    <mergeCell ref="A39:G39"/>
    <mergeCell ref="A42:G42"/>
    <mergeCell ref="A32:G32"/>
    <mergeCell ref="A33:G33"/>
    <mergeCell ref="A35:G35"/>
    <mergeCell ref="A36:G36"/>
    <mergeCell ref="A38:G38"/>
    <mergeCell ref="A28:D28"/>
    <mergeCell ref="E28:G28"/>
    <mergeCell ref="A29:D29"/>
    <mergeCell ref="E29:G29"/>
    <mergeCell ref="A31:G31"/>
    <mergeCell ref="A10:D10"/>
    <mergeCell ref="E10:G10"/>
    <mergeCell ref="A12:G12"/>
    <mergeCell ref="A25:G25"/>
    <mergeCell ref="A26:G26"/>
    <mergeCell ref="A7:D7"/>
    <mergeCell ref="E7:G7"/>
    <mergeCell ref="A8:D8"/>
    <mergeCell ref="E8:G8"/>
    <mergeCell ref="A9:D9"/>
    <mergeCell ref="E9:G9"/>
    <mergeCell ref="A2:G2"/>
    <mergeCell ref="A3:G3"/>
    <mergeCell ref="A5:G5"/>
    <mergeCell ref="A6:D6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▶ Empieza aqui</vt:lpstr>
      <vt:lpstr>Parametros</vt:lpstr>
      <vt:lpstr>Diagnostico</vt:lpstr>
      <vt:lpstr>Resultado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marauri</dc:creator>
  <cp:lastModifiedBy>alberto marauri</cp:lastModifiedBy>
  <dcterms:created xsi:type="dcterms:W3CDTF">2026-04-18T18:13:42Z</dcterms:created>
  <dcterms:modified xsi:type="dcterms:W3CDTF">2026-04-18T18:16:21Z</dcterms:modified>
</cp:coreProperties>
</file>